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S:\Website\"/>
    </mc:Choice>
  </mc:AlternateContent>
  <xr:revisionPtr revIDLastSave="0" documentId="8_{0691DDFA-5E55-49E4-989F-6FE06B53C2CC}" xr6:coauthVersionLast="43" xr6:coauthVersionMax="43" xr10:uidLastSave="{00000000-0000-0000-0000-000000000000}"/>
  <bookViews>
    <workbookView xWindow="-120" yWindow="-120" windowWidth="51840" windowHeight="21240" tabRatio="685" firstSheet="1" activeTab="3"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 i="3" l="1"/>
  <c r="B24" i="4" l="1"/>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 r="C3" i="2" l="1"/>
  <c r="C4" i="2" s="1"/>
  <c r="C5" i="2" s="1"/>
  <c r="C6" i="2" s="1"/>
</calcChain>
</file>

<file path=xl/sharedStrings.xml><?xml version="1.0" encoding="utf-8"?>
<sst xmlns="http://schemas.openxmlformats.org/spreadsheetml/2006/main" count="448" uniqueCount="319">
  <si>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</si>
  <si>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</si>
  <si>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</si>
  <si>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</si>
  <si>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</si>
  <si>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</si>
  <si>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</si>
  <si>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</si>
  <si>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</si>
  <si>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</si>
  <si>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</si>
  <si>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</si>
  <si>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</si>
  <si>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</si>
  <si>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</si>
  <si>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</si>
  <si>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</si>
  <si>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</si>
  <si>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</si>
  <si>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</si>
  <si>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</si>
  <si>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</si>
  <si>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</si>
  <si>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</si>
  <si>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</si>
  <si>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</si>
  <si>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</si>
  <si>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</si>
  <si>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</si>
  <si>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</si>
  <si>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</si>
  <si>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</si>
  <si>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</si>
  <si>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</si>
  <si>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</si>
  <si>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</si>
  <si>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</si>
  <si>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</si>
  <si>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</si>
  <si>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</si>
  <si>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</si>
  <si>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</si>
  <si>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</si>
  <si>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</si>
  <si>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</si>
  <si>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</si>
  <si>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</si>
  <si>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</si>
  <si>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</si>
  <si>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</si>
  <si>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</si>
  <si>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</si>
  <si>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</si>
  <si>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</si>
  <si>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</si>
  <si>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</si>
  <si>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</si>
  <si>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</si>
  <si>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</si>
  <si>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</si>
  <si>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</si>
  <si>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</si>
  <si>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</si>
  <si>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</si>
  <si>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</si>
  <si>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</si>
  <si>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</si>
  <si>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</si>
  <si>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</si>
  <si>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</si>
  <si>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</si>
  <si>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</si>
  <si>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</si>
  <si>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</si>
  <si>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</si>
  <si>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</si>
  <si>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</si>
  <si>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</si>
  <si>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</si>
  <si>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</si>
  <si>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</si>
  <si>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</si>
  <si>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</si>
  <si>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</si>
  <si>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</si>
  <si>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</si>
  <si>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</si>
  <si>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</si>
  <si>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</si>
  <si>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</si>
  <si>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</si>
  <si>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</si>
  <si>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</si>
  <si>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</si>
  <si>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</si>
  <si>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</si>
  <si>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</si>
  <si>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</si>
  <si>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</si>
  <si>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</si>
  <si>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</si>
  <si>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</si>
  <si>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</si>
  <si>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</si>
  <si>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</si>
  <si>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</si>
  <si>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</si>
  <si>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</si>
  <si>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</si>
  <si>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</si>
  <si>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</si>
  <si>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</si>
  <si>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</si>
  <si>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</si>
  <si>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</si>
  <si>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</si>
  <si>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</si>
  <si>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</si>
  <si>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</si>
  <si>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</si>
  <si>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</si>
  <si>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</si>
  <si>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</si>
  <si>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</si>
  <si>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</si>
  <si>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</si>
  <si>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</si>
  <si>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</si>
  <si>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</si>
  <si>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</si>
  <si>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</si>
  <si>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</si>
  <si>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</si>
  <si>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</si>
  <si>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</si>
  <si>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</si>
  <si>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</si>
  <si>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</si>
  <si>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</si>
  <si>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</si>
  <si>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</si>
  <si>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</si>
  <si>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</si>
  <si>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</si>
  <si>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</si>
  <si>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</si>
  <si>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</si>
  <si>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</si>
  <si>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</si>
  <si>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</si>
  <si>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</si>
  <si>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</si>
  <si>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</si>
  <si>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</si>
  <si>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</si>
  <si>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</si>
  <si>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</si>
  <si>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</si>
  <si>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</si>
  <si>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</si>
  <si>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</si>
  <si>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</si>
  <si>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</si>
  <si>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</si>
  <si>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</si>
  <si>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</si>
  <si>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</si>
  <si>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</si>
  <si>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</si>
  <si>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</si>
  <si>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</si>
  <si>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</si>
  <si>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</si>
  <si>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</si>
  <si>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</si>
  <si>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</si>
  <si>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</si>
  <si>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</si>
  <si>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</si>
  <si>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</si>
  <si>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</si>
  <si>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</si>
  <si>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</si>
  <si>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</si>
  <si>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</si>
  <si>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</si>
  <si>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</si>
  <si>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</si>
  <si>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</si>
  <si>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</si>
  <si>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</si>
  <si>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</si>
  <si>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</si>
  <si>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</si>
  <si>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</si>
  <si>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</si>
  <si>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</si>
  <si>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</si>
  <si>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</si>
  <si>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</si>
  <si>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</si>
  <si>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</si>
  <si>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</si>
  <si>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</si>
  <si>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</si>
  <si>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</si>
  <si>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</si>
  <si>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</si>
  <si>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</si>
  <si>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</si>
  <si>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</si>
  <si>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</si>
  <si>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</si>
  <si>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</si>
  <si>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</si>
  <si>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</si>
  <si>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</si>
  <si>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</si>
  <si>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</si>
  <si>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</si>
  <si>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</si>
  <si>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</si>
  <si>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</si>
  <si>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</si>
  <si>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</si>
  <si>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</si>
  <si>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</si>
  <si>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</si>
  <si>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</si>
  <si>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</si>
  <si>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</si>
  <si>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</si>
  <si>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</si>
  <si>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</si>
  <si>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</si>
  <si>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</si>
  <si>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</si>
  <si>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</si>
  <si>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</si>
  <si>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</si>
  <si>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</si>
  <si>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</si>
  <si>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</si>
  <si>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</si>
  <si>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</si>
  <si>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</si>
  <si>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</si>
  <si>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</si>
  <si>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</si>
  <si>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</si>
  <si>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</si>
  <si>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</si>
  <si>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</si>
  <si>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</si>
  <si>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</si>
  <si>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</si>
  <si>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</si>
  <si>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</si>
  <si>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</si>
  <si>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</si>
  <si>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</si>
  <si>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</si>
  <si>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</si>
  <si>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</si>
  <si>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</si>
  <si>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</si>
  <si>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</si>
  <si>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</si>
  <si>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</si>
  <si>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</si>
  <si>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</si>
  <si>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</si>
  <si>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</si>
  <si>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</si>
  <si>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</si>
  <si>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</si>
  <si>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</si>
  <si>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</si>
  <si>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</si>
  <si>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</si>
  <si>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</si>
  <si>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</si>
  <si>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</si>
  <si>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</si>
  <si>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</si>
  <si>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</si>
  <si>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</si>
  <si>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</si>
  <si>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</si>
  <si>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</si>
  <si>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</si>
  <si>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</si>
  <si>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</si>
  <si>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</si>
  <si>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</si>
  <si>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</si>
  <si>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</si>
  <si>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</si>
  <si>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</si>
  <si>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Waller County, Texas</t>
  </si>
  <si>
    <t>Alan Younts</t>
  </si>
  <si>
    <t>County Auditor</t>
  </si>
  <si>
    <t>979-826-7740</t>
  </si>
  <si>
    <t>a.younts@wallercounty.us</t>
  </si>
  <si>
    <t>836 Austin Street, Suite 221</t>
  </si>
  <si>
    <t>Hempstead</t>
  </si>
  <si>
    <t>Waller</t>
  </si>
  <si>
    <t>www.co.waller.tx.us</t>
  </si>
  <si>
    <t>1-800-901-4412</t>
  </si>
  <si>
    <t>Certificates of Obligation, Series 2014</t>
  </si>
  <si>
    <t>Capital Lease,  2016</t>
  </si>
  <si>
    <t>Capital Lease,  2017</t>
  </si>
  <si>
    <t>General Obligation Bonds, Series 2017</t>
  </si>
  <si>
    <t>Law Enforcement Center</t>
  </si>
  <si>
    <t>Public Improvements</t>
  </si>
  <si>
    <t>R&amp;B Equipment</t>
  </si>
  <si>
    <t>MAC of Texas, 2017 estimate</t>
  </si>
  <si>
    <t>General Obligation Bonds, Series 2018</t>
  </si>
  <si>
    <t>Tax Notes, Series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</si>
</sst>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5"/>
  <sheetViews>
    <sheetView topLeftCell="A7" zoomScale="85" zoomScaleNormal="85" workbookViewId="0">
      <selection activeCell="B9" sqref="B9"/>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298</v>
      </c>
      <c r="B8" s="78">
        <v>43101</v>
      </c>
    </row>
    <row r="9" spans="1:2" x14ac:dyDescent="0.25">
      <c r="A9" s="14" t="s">
        <v>14</v>
      </c>
      <c r="B9" s="72">
        <f>IF(ISBLANK(B8),"",DATE(YEAR(B8)+1,MONTH(B8),DAY(B8)-1))</f>
        <v>43465</v>
      </c>
    </row>
    <row r="10" spans="1:2" x14ac:dyDescent="0.25">
      <c r="A10" s="14" t="s">
        <v>21</v>
      </c>
      <c r="B10" s="78" t="s">
        <v>307</v>
      </c>
    </row>
    <row r="11" spans="1:2" x14ac:dyDescent="0.25">
      <c r="A11" s="14" t="s">
        <v>240</v>
      </c>
      <c r="B11" s="79" t="s">
        <v>308</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300</v>
      </c>
    </row>
    <row r="17" spans="1:2" x14ac:dyDescent="0.25">
      <c r="A17" s="18" t="s">
        <v>243</v>
      </c>
      <c r="B17" s="76" t="s">
        <v>301</v>
      </c>
    </row>
    <row r="18" spans="1:2" x14ac:dyDescent="0.25">
      <c r="A18" s="18" t="s">
        <v>244</v>
      </c>
      <c r="B18" s="79" t="s">
        <v>302</v>
      </c>
    </row>
    <row r="19" spans="1:2" x14ac:dyDescent="0.25">
      <c r="A19" s="18" t="s">
        <v>4</v>
      </c>
      <c r="B19" s="76" t="s">
        <v>303</v>
      </c>
    </row>
    <row r="20" spans="1:2" x14ac:dyDescent="0.25">
      <c r="A20" s="18" t="s">
        <v>245</v>
      </c>
      <c r="B20" s="76" t="s">
        <v>304</v>
      </c>
    </row>
    <row r="21" spans="1:2" x14ac:dyDescent="0.25">
      <c r="A21" s="18" t="s">
        <v>5</v>
      </c>
      <c r="B21" s="76"/>
    </row>
    <row r="22" spans="1:2" x14ac:dyDescent="0.25">
      <c r="A22" s="18" t="s">
        <v>246</v>
      </c>
      <c r="B22" s="76" t="s">
        <v>305</v>
      </c>
    </row>
    <row r="23" spans="1:2" x14ac:dyDescent="0.25">
      <c r="A23" s="18" t="s">
        <v>247</v>
      </c>
      <c r="B23" s="80">
        <v>77445</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S30052"/>
  <sheetViews>
    <sheetView zoomScale="85" zoomScaleNormal="85" workbookViewId="0">
      <selection activeCell="E10" sqref="E10:E15"/>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Waller County, Texas</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309</v>
      </c>
      <c r="B10" s="82"/>
      <c r="C10" s="83">
        <v>5000000</v>
      </c>
      <c r="D10" s="83">
        <v>3142000</v>
      </c>
      <c r="E10" s="84">
        <v>3371503.4</v>
      </c>
      <c r="F10" s="85">
        <v>45337</v>
      </c>
      <c r="G10" s="82" t="s">
        <v>12</v>
      </c>
      <c r="H10" s="84">
        <v>5000000</v>
      </c>
      <c r="I10" s="84">
        <v>4662530</v>
      </c>
      <c r="J10" s="84">
        <f>H10-I10</f>
        <v>337470</v>
      </c>
      <c r="K10" s="82" t="s">
        <v>314</v>
      </c>
      <c r="L10" s="82" t="s">
        <v>13</v>
      </c>
      <c r="M10" s="81" t="s">
        <v>11</v>
      </c>
      <c r="N10" s="81" t="s">
        <v>11</v>
      </c>
      <c r="O10" s="82" t="s">
        <v>11</v>
      </c>
      <c r="P10" s="82" t="s">
        <v>11</v>
      </c>
      <c r="Q10" s="82"/>
      <c r="R10" s="86"/>
      <c r="S10" s="86"/>
    </row>
    <row r="11" spans="1:19" s="3" customFormat="1" x14ac:dyDescent="0.25">
      <c r="A11" s="86" t="s">
        <v>310</v>
      </c>
      <c r="B11" s="86"/>
      <c r="C11" s="83">
        <v>378335</v>
      </c>
      <c r="D11" s="83">
        <v>129898</v>
      </c>
      <c r="E11" s="84">
        <v>134184.45000000001</v>
      </c>
      <c r="F11" s="87">
        <v>43586</v>
      </c>
      <c r="G11" s="82" t="s">
        <v>12</v>
      </c>
      <c r="H11" s="84">
        <v>378335</v>
      </c>
      <c r="I11" s="84">
        <v>378335</v>
      </c>
      <c r="J11" s="84">
        <f t="shared" ref="J11:J61" si="0">H11-I11</f>
        <v>0</v>
      </c>
      <c r="K11" s="88" t="s">
        <v>315</v>
      </c>
      <c r="L11" s="82" t="s">
        <v>13</v>
      </c>
      <c r="M11" s="81"/>
      <c r="N11" s="81"/>
      <c r="O11" s="82"/>
      <c r="P11" s="82"/>
      <c r="Q11" s="82"/>
      <c r="R11" s="86"/>
      <c r="S11" s="86"/>
    </row>
    <row r="12" spans="1:19" s="3" customFormat="1" x14ac:dyDescent="0.25">
      <c r="A12" s="86" t="s">
        <v>311</v>
      </c>
      <c r="B12" s="86"/>
      <c r="C12" s="83">
        <v>157038.21</v>
      </c>
      <c r="D12" s="83">
        <v>104022</v>
      </c>
      <c r="E12" s="84">
        <v>104022</v>
      </c>
      <c r="F12" s="87">
        <v>43846</v>
      </c>
      <c r="G12" s="82" t="s">
        <v>12</v>
      </c>
      <c r="H12" s="84">
        <v>157038</v>
      </c>
      <c r="I12" s="84">
        <v>157038</v>
      </c>
      <c r="J12" s="84">
        <f t="shared" si="0"/>
        <v>0</v>
      </c>
      <c r="K12" s="88" t="s">
        <v>315</v>
      </c>
      <c r="L12" s="82" t="s">
        <v>13</v>
      </c>
      <c r="M12" s="81"/>
      <c r="N12" s="81"/>
      <c r="O12" s="82"/>
      <c r="P12" s="82"/>
      <c r="Q12" s="82"/>
      <c r="R12" s="86"/>
      <c r="S12" s="86"/>
    </row>
    <row r="13" spans="1:19" s="3" customFormat="1" x14ac:dyDescent="0.25">
      <c r="A13" s="86" t="s">
        <v>312</v>
      </c>
      <c r="B13" s="86"/>
      <c r="C13" s="83">
        <v>9375000</v>
      </c>
      <c r="D13" s="83">
        <v>9375000</v>
      </c>
      <c r="E13" s="84">
        <v>12528075</v>
      </c>
      <c r="F13" s="87">
        <v>50451</v>
      </c>
      <c r="G13" s="82" t="s">
        <v>12</v>
      </c>
      <c r="H13" s="84">
        <v>9500000</v>
      </c>
      <c r="I13" s="84">
        <v>4413129.18</v>
      </c>
      <c r="J13" s="84">
        <f>H13-I13</f>
        <v>5086870.82</v>
      </c>
      <c r="K13" s="88" t="s">
        <v>313</v>
      </c>
      <c r="L13" s="82" t="s">
        <v>12</v>
      </c>
      <c r="M13" s="81"/>
      <c r="N13" s="81" t="s">
        <v>44</v>
      </c>
      <c r="O13" s="82"/>
      <c r="P13" s="82"/>
      <c r="Q13" s="82"/>
      <c r="R13" s="86"/>
      <c r="S13" s="86"/>
    </row>
    <row r="14" spans="1:19" s="3" customFormat="1" x14ac:dyDescent="0.25">
      <c r="A14" s="86" t="s">
        <v>317</v>
      </c>
      <c r="B14" s="86"/>
      <c r="C14" s="83">
        <v>28930000</v>
      </c>
      <c r="D14" s="83">
        <v>28930000</v>
      </c>
      <c r="E14" s="84">
        <v>41327150.640000001</v>
      </c>
      <c r="F14" s="87">
        <v>50451</v>
      </c>
      <c r="G14" s="82" t="s">
        <v>12</v>
      </c>
      <c r="H14" s="84">
        <v>28925284</v>
      </c>
      <c r="I14" s="84">
        <v>0</v>
      </c>
      <c r="J14" s="84">
        <f>H14-I14</f>
        <v>28925284</v>
      </c>
      <c r="K14" s="88" t="s">
        <v>313</v>
      </c>
      <c r="L14" s="82" t="s">
        <v>12</v>
      </c>
      <c r="M14" s="81"/>
      <c r="N14" s="81" t="s">
        <v>44</v>
      </c>
      <c r="O14" s="82"/>
      <c r="P14" s="82"/>
      <c r="Q14" s="82"/>
      <c r="R14" s="86"/>
      <c r="S14" s="86"/>
    </row>
    <row r="15" spans="1:19" s="3" customFormat="1" x14ac:dyDescent="0.25">
      <c r="A15" s="86" t="s">
        <v>318</v>
      </c>
      <c r="B15" s="86"/>
      <c r="C15" s="83">
        <v>455000</v>
      </c>
      <c r="D15" s="83">
        <v>375000</v>
      </c>
      <c r="E15" s="84">
        <v>401167</v>
      </c>
      <c r="F15" s="87">
        <v>44788</v>
      </c>
      <c r="G15" s="82" t="s">
        <v>12</v>
      </c>
      <c r="H15" s="84">
        <v>455000</v>
      </c>
      <c r="I15" s="84">
        <v>455000</v>
      </c>
      <c r="J15" s="84">
        <f t="shared" si="0"/>
        <v>0</v>
      </c>
      <c r="K15" s="88" t="s">
        <v>315</v>
      </c>
      <c r="L15" s="82" t="s">
        <v>13</v>
      </c>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S25"/>
  <sheetViews>
    <sheetView tabSelected="1"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Waller County, Texas</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44295373</v>
      </c>
    </row>
    <row r="11" spans="1:11" x14ac:dyDescent="0.25">
      <c r="A11" s="58" t="s">
        <v>81</v>
      </c>
      <c r="B11" s="90">
        <v>42055920</v>
      </c>
    </row>
    <row r="12" spans="1:11" ht="31.5" x14ac:dyDescent="0.25">
      <c r="A12" s="58" t="s">
        <v>82</v>
      </c>
      <c r="B12" s="90">
        <v>57866102</v>
      </c>
    </row>
    <row r="13" spans="1:11" x14ac:dyDescent="0.25">
      <c r="A13" s="21"/>
      <c r="B13" s="21"/>
    </row>
    <row r="14" spans="1:11" ht="31.5" x14ac:dyDescent="0.25">
      <c r="A14" s="28" t="s">
        <v>224</v>
      </c>
      <c r="B14" s="29"/>
    </row>
    <row r="15" spans="1:11" x14ac:dyDescent="0.25">
      <c r="A15" s="57" t="s">
        <v>83</v>
      </c>
      <c r="B15" s="89">
        <v>44295373</v>
      </c>
    </row>
    <row r="16" spans="1:11" ht="31.5" x14ac:dyDescent="0.25">
      <c r="A16" s="58" t="s">
        <v>84</v>
      </c>
      <c r="B16" s="90">
        <v>42055920</v>
      </c>
    </row>
    <row r="17" spans="1:2" ht="31.5" x14ac:dyDescent="0.25">
      <c r="A17" s="58" t="s">
        <v>85</v>
      </c>
      <c r="B17" s="90">
        <v>57866102</v>
      </c>
    </row>
    <row r="18" spans="1:2" x14ac:dyDescent="0.25">
      <c r="A18" s="21"/>
      <c r="B18" s="21"/>
    </row>
    <row r="19" spans="1:2" ht="31.5" x14ac:dyDescent="0.25">
      <c r="A19" s="28" t="s">
        <v>223</v>
      </c>
      <c r="B19" s="31"/>
    </row>
    <row r="20" spans="1:2" x14ac:dyDescent="0.25">
      <c r="A20" s="57" t="s">
        <v>290</v>
      </c>
      <c r="B20" s="91">
        <v>53508</v>
      </c>
    </row>
    <row r="21" spans="1:2" x14ac:dyDescent="0.25">
      <c r="A21" s="57" t="s">
        <v>291</v>
      </c>
      <c r="B21" s="92" t="s">
        <v>316</v>
      </c>
    </row>
    <row r="22" spans="1:2" ht="31.5" customHeight="1" x14ac:dyDescent="0.25">
      <c r="A22" s="57" t="s">
        <v>86</v>
      </c>
      <c r="B22" s="89">
        <f>+B15/B20</f>
        <v>827.82710996486503</v>
      </c>
    </row>
    <row r="23" spans="1:2" ht="31.5" x14ac:dyDescent="0.25">
      <c r="A23" s="58" t="s">
        <v>87</v>
      </c>
      <c r="B23" s="90">
        <f>+B16/B20</f>
        <v>785.9744337295358</v>
      </c>
    </row>
    <row r="24" spans="1:2" ht="47.25" customHeight="1" x14ac:dyDescent="0.25">
      <c r="A24" s="58" t="s">
        <v>88</v>
      </c>
      <c r="B24" s="90">
        <f>+B17/B20</f>
        <v>1081.4476713762429</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43"/>
  <sheetViews>
    <sheetView zoomScale="85" zoomScaleNormal="85" workbookViewId="0">
      <selection activeCell="C12" sqref="C12"/>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Mike Boehnke</cp:lastModifiedBy>
  <dcterms:created xsi:type="dcterms:W3CDTF">2017-01-13T17:49:37Z</dcterms:created>
  <dcterms:modified xsi:type="dcterms:W3CDTF">2019-08-01T21:56:15Z</dcterms:modified>
</cp:coreProperties>
</file>